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1. 7월정기\12. 기출공지\107_엑셀\"/>
    </mc:Choice>
  </mc:AlternateContent>
  <xr:revisionPtr revIDLastSave="0" documentId="13_ncr:1_{7043CA29-D5CC-40C1-BF6E-5B808D914F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37" r:id="rId1"/>
    <sheet name="제2작업" sheetId="34" r:id="rId2"/>
    <sheet name="제3작업" sheetId="35" r:id="rId3"/>
    <sheet name="제4작업" sheetId="39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제2작업!$B$18:$E$21</definedName>
    <definedName name="크기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5" l="1"/>
  <c r="H11" i="35"/>
  <c r="H6" i="35"/>
  <c r="H17" i="35" s="1"/>
  <c r="C16" i="35"/>
  <c r="C12" i="35"/>
  <c r="C7" i="35"/>
  <c r="C18" i="35" s="1"/>
  <c r="I5" i="37"/>
  <c r="I6" i="37"/>
  <c r="I7" i="37"/>
  <c r="I8" i="37"/>
  <c r="I9" i="37"/>
  <c r="I10" i="37"/>
  <c r="I11" i="37"/>
  <c r="I12" i="37"/>
  <c r="E14" i="37"/>
  <c r="J13" i="37"/>
  <c r="E13" i="37"/>
  <c r="J14" i="37"/>
  <c r="J12" i="37"/>
  <c r="J11" i="37"/>
  <c r="J10" i="37"/>
  <c r="J9" i="37"/>
  <c r="J8" i="37"/>
  <c r="J7" i="37"/>
  <c r="J6" i="37"/>
  <c r="J5" i="37"/>
  <c r="H11" i="34"/>
</calcChain>
</file>

<file path=xl/sharedStrings.xml><?xml version="1.0" encoding="utf-8"?>
<sst xmlns="http://schemas.openxmlformats.org/spreadsheetml/2006/main" count="124" uniqueCount="43">
  <si>
    <t>관리번호</t>
    <phoneticPr fontId="2" type="noConversion"/>
  </si>
  <si>
    <t>동호수</t>
    <phoneticPr fontId="2" type="noConversion"/>
  </si>
  <si>
    <t>크기</t>
    <phoneticPr fontId="2" type="noConversion"/>
  </si>
  <si>
    <t>거래부동산</t>
    <phoneticPr fontId="2" type="noConversion"/>
  </si>
  <si>
    <t>계약일</t>
    <phoneticPr fontId="2" type="noConversion"/>
  </si>
  <si>
    <t>보증금
(원)</t>
    <phoneticPr fontId="2" type="noConversion"/>
  </si>
  <si>
    <t>월세
(원)</t>
    <phoneticPr fontId="2" type="noConversion"/>
  </si>
  <si>
    <t>용도</t>
    <phoneticPr fontId="2" type="noConversion"/>
  </si>
  <si>
    <t>크기 35 이상 개수</t>
    <phoneticPr fontId="2" type="noConversion"/>
  </si>
  <si>
    <t>SE01-2</t>
    <phoneticPr fontId="2" type="noConversion"/>
  </si>
  <si>
    <t>WS01-1</t>
    <phoneticPr fontId="2" type="noConversion"/>
  </si>
  <si>
    <t>SS02-3</t>
    <phoneticPr fontId="2" type="noConversion"/>
  </si>
  <si>
    <t>NE01-2</t>
    <phoneticPr fontId="2" type="noConversion"/>
  </si>
  <si>
    <t>SE03-1</t>
    <phoneticPr fontId="2" type="noConversion"/>
  </si>
  <si>
    <t>WE02-3</t>
    <phoneticPr fontId="2" type="noConversion"/>
  </si>
  <si>
    <t>WS03-2</t>
    <phoneticPr fontId="2" type="noConversion"/>
  </si>
  <si>
    <t>B407</t>
  </si>
  <si>
    <t>B407</t>
    <phoneticPr fontId="2" type="noConversion"/>
  </si>
  <si>
    <t>A502</t>
    <phoneticPr fontId="2" type="noConversion"/>
  </si>
  <si>
    <t>C730</t>
    <phoneticPr fontId="2" type="noConversion"/>
  </si>
  <si>
    <t>C415</t>
    <phoneticPr fontId="2" type="noConversion"/>
  </si>
  <si>
    <t>A213</t>
    <phoneticPr fontId="2" type="noConversion"/>
  </si>
  <si>
    <t>B610</t>
    <phoneticPr fontId="2" type="noConversion"/>
  </si>
  <si>
    <t>B308</t>
    <phoneticPr fontId="2" type="noConversion"/>
  </si>
  <si>
    <t>C512</t>
    <phoneticPr fontId="2" type="noConversion"/>
  </si>
  <si>
    <t>시그마</t>
    <phoneticPr fontId="2" type="noConversion"/>
  </si>
  <si>
    <t>월드</t>
    <phoneticPr fontId="2" type="noConversion"/>
  </si>
  <si>
    <t>나래</t>
    <phoneticPr fontId="2" type="noConversion"/>
  </si>
  <si>
    <t>NS02-2</t>
    <phoneticPr fontId="2" type="noConversion"/>
  </si>
  <si>
    <t>월세(원) 전체 평균</t>
    <phoneticPr fontId="2" type="noConversion"/>
  </si>
  <si>
    <t>&gt;=2025-09-20</t>
    <phoneticPr fontId="2" type="noConversion"/>
  </si>
  <si>
    <t>&lt;&gt;나래</t>
    <phoneticPr fontId="2" type="noConversion"/>
  </si>
  <si>
    <t>월드 개수</t>
  </si>
  <si>
    <t>시그마 개수</t>
  </si>
  <si>
    <t>나래 개수</t>
  </si>
  <si>
    <t>전체 개수</t>
  </si>
  <si>
    <t>월드 평균</t>
  </si>
  <si>
    <t>시그마 평균</t>
  </si>
  <si>
    <t>나래 평균</t>
  </si>
  <si>
    <t>전체 평균</t>
  </si>
  <si>
    <t>최대 월세(원)</t>
    <phoneticPr fontId="2" type="noConversion"/>
  </si>
  <si>
    <t>순위</t>
    <phoneticPr fontId="2" type="noConversion"/>
  </si>
  <si>
    <t>시그마 부동산 월세(원)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</si>
</sst>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7" formatCode="#,##0_);[Red]\(#,##0\)"/>
    <numFmt numFmtId="178" formatCode="#,##0_ "/>
    <numFmt numFmtId="179" formatCode="0_);[Red]\(0\)"/>
    <numFmt numFmtId="180" formatCode="#,##0&quot;평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7" fontId="3" fillId="0" borderId="3" xfId="1" applyNumberFormat="1" applyFont="1" applyBorder="1" applyAlignment="1">
      <alignment vertical="center"/>
    </xf>
    <xf numFmtId="177" fontId="3" fillId="0" borderId="1" xfId="1" applyNumberFormat="1" applyFont="1" applyBorder="1" applyAlignment="1">
      <alignment vertical="center"/>
    </xf>
    <xf numFmtId="177" fontId="3" fillId="0" borderId="10" xfId="1" applyNumberFormat="1" applyFont="1" applyBorder="1" applyAlignment="1">
      <alignment vertical="center"/>
    </xf>
    <xf numFmtId="178" fontId="3" fillId="0" borderId="3" xfId="1" applyNumberFormat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178" fontId="3" fillId="0" borderId="10" xfId="1" applyNumberFormat="1" applyFont="1" applyBorder="1" applyAlignment="1">
      <alignment horizontal="center" vertical="center"/>
    </xf>
    <xf numFmtId="14" fontId="3" fillId="0" borderId="3" xfId="1" applyNumberFormat="1" applyFont="1" applyBorder="1" applyAlignment="1">
      <alignment vertical="center"/>
    </xf>
    <xf numFmtId="14" fontId="3" fillId="0" borderId="1" xfId="1" applyNumberFormat="1" applyFont="1" applyBorder="1" applyAlignment="1">
      <alignment vertical="center"/>
    </xf>
    <xf numFmtId="14" fontId="3" fillId="0" borderId="10" xfId="1" applyNumberFormat="1" applyFont="1" applyBorder="1" applyAlignment="1">
      <alignment vertical="center"/>
    </xf>
    <xf numFmtId="180" fontId="3" fillId="0" borderId="3" xfId="1" applyNumberFormat="1" applyFont="1" applyBorder="1" applyAlignment="1">
      <alignment vertical="center"/>
    </xf>
    <xf numFmtId="180" fontId="3" fillId="0" borderId="1" xfId="1" applyNumberFormat="1" applyFont="1" applyBorder="1" applyAlignment="1">
      <alignment vertical="center"/>
    </xf>
    <xf numFmtId="180" fontId="3" fillId="0" borderId="10" xfId="1" applyNumberFormat="1" applyFont="1" applyBorder="1" applyAlignment="1">
      <alignment vertical="center"/>
    </xf>
    <xf numFmtId="177" fontId="3" fillId="0" borderId="11" xfId="1" quotePrefix="1" applyNumberFormat="1" applyFont="1" applyBorder="1" applyAlignment="1">
      <alignment vertical="center"/>
    </xf>
    <xf numFmtId="0" fontId="3" fillId="2" borderId="14" xfId="0" applyFont="1" applyFill="1" applyBorder="1" applyAlignment="1">
      <alignment horizontal="center" vertical="center" wrapText="1"/>
    </xf>
    <xf numFmtId="177" fontId="3" fillId="0" borderId="4" xfId="1" applyNumberFormat="1" applyFont="1" applyBorder="1" applyAlignment="1">
      <alignment vertical="center"/>
    </xf>
    <xf numFmtId="177" fontId="3" fillId="0" borderId="6" xfId="1" applyNumberFormat="1" applyFont="1" applyBorder="1" applyAlignment="1">
      <alignment vertical="center"/>
    </xf>
    <xf numFmtId="177" fontId="3" fillId="0" borderId="11" xfId="1" applyNumberFormat="1" applyFont="1" applyBorder="1" applyAlignment="1">
      <alignment vertical="center"/>
    </xf>
    <xf numFmtId="177" fontId="3" fillId="0" borderId="26" xfId="0" applyNumberFormat="1" applyFont="1" applyBorder="1">
      <alignment vertical="center"/>
    </xf>
    <xf numFmtId="178" fontId="4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4" fillId="0" borderId="0" xfId="1" applyNumberFormat="1" applyFont="1" applyBorder="1" applyAlignment="1">
      <alignment horizontal="center" vertical="center"/>
    </xf>
    <xf numFmtId="179" fontId="3" fillId="0" borderId="0" xfId="0" applyNumberFormat="1" applyFont="1">
      <alignment vertical="center"/>
    </xf>
    <xf numFmtId="178" fontId="3" fillId="0" borderId="0" xfId="0" applyNumberFormat="1" applyFont="1">
      <alignment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3" fillId="0" borderId="18" xfId="1" quotePrefix="1" applyFont="1" applyBorder="1" applyAlignment="1">
      <alignment horizontal="right" vertical="center"/>
    </xf>
    <xf numFmtId="180" fontId="3" fillId="0" borderId="3" xfId="1" applyNumberFormat="1" applyFont="1" applyBorder="1" applyAlignment="1">
      <alignment horizontal="right" vertical="center"/>
    </xf>
    <xf numFmtId="180" fontId="3" fillId="0" borderId="1" xfId="1" applyNumberFormat="1" applyFont="1" applyBorder="1" applyAlignment="1">
      <alignment horizontal="right" vertical="center"/>
    </xf>
    <xf numFmtId="180" fontId="3" fillId="0" borderId="10" xfId="1" applyNumberFormat="1" applyFont="1" applyBorder="1" applyAlignment="1">
      <alignment horizontal="right" vertical="center"/>
    </xf>
    <xf numFmtId="41" fontId="3" fillId="0" borderId="20" xfId="1" quotePrefix="1" applyFont="1" applyBorder="1" applyAlignment="1">
      <alignment horizontal="right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10" xfId="1" quotePrefix="1" applyFont="1" applyBorder="1" applyAlignment="1">
      <alignment horizontal="right" vertical="center"/>
    </xf>
    <xf numFmtId="180" fontId="3" fillId="0" borderId="0" xfId="1" applyNumberFormat="1" applyFont="1" applyBorder="1" applyAlignment="1">
      <alignment horizontal="right" vertical="center"/>
    </xf>
    <xf numFmtId="14" fontId="3" fillId="0" borderId="0" xfId="1" applyNumberFormat="1" applyFont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시그마 및 월드 부동산 임대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제1작업!$D$4</c:f>
              <c:strCache>
                <c:ptCount val="1"/>
                <c:pt idx="0">
                  <c:v>크기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A6-461E-905C-945B750AE2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(제1작업!$C$5:$C$7,제1작업!$C$9:$C$11)</c:f>
              <c:strCache>
                <c:ptCount val="6"/>
                <c:pt idx="0">
                  <c:v>B407</c:v>
                </c:pt>
                <c:pt idx="1">
                  <c:v>A502</c:v>
                </c:pt>
                <c:pt idx="2">
                  <c:v>C730</c:v>
                </c:pt>
                <c:pt idx="3">
                  <c:v>A213</c:v>
                </c:pt>
                <c:pt idx="4">
                  <c:v>B610</c:v>
                </c:pt>
                <c:pt idx="5">
                  <c:v>B308</c:v>
                </c:pt>
              </c:strCache>
            </c:strRef>
          </c:cat>
          <c:val>
            <c:numRef>
              <c:f>(제1작업!$D$5:$D$7,제1작업!$D$9:$D$11)</c:f>
              <c:numCache>
                <c:formatCode>#,##0"평"</c:formatCode>
                <c:ptCount val="6"/>
                <c:pt idx="0">
                  <c:v>27</c:v>
                </c:pt>
                <c:pt idx="1">
                  <c:v>35</c:v>
                </c:pt>
                <c:pt idx="2">
                  <c:v>55</c:v>
                </c:pt>
                <c:pt idx="3">
                  <c:v>27</c:v>
                </c:pt>
                <c:pt idx="4">
                  <c:v>43</c:v>
                </c:pt>
                <c:pt idx="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6-461E-905C-945B750AE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35591904"/>
        <c:axId val="2135594400"/>
      </c:barChart>
      <c:lineChart>
        <c:grouping val="standard"/>
        <c:varyColors val="0"/>
        <c:ser>
          <c:idx val="1"/>
          <c:order val="1"/>
          <c:tx>
            <c:v>월세(원)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(제1작업!$C$5:$C$7,제1작업!$C$9:$C$11)</c:f>
              <c:strCache>
                <c:ptCount val="6"/>
                <c:pt idx="0">
                  <c:v>B407</c:v>
                </c:pt>
                <c:pt idx="1">
                  <c:v>A502</c:v>
                </c:pt>
                <c:pt idx="2">
                  <c:v>C730</c:v>
                </c:pt>
                <c:pt idx="3">
                  <c:v>A213</c:v>
                </c:pt>
                <c:pt idx="4">
                  <c:v>B610</c:v>
                </c:pt>
                <c:pt idx="5">
                  <c:v>B308</c:v>
                </c:pt>
              </c:strCache>
            </c:strRef>
          </c:cat>
          <c:val>
            <c:numRef>
              <c:f>(제1작업!$H$5:$H$7,제1작업!$H$9:$H$11)</c:f>
              <c:numCache>
                <c:formatCode>_(* #,##0_);_(* \(#,##0\);_(* "-"_);_(@_)</c:formatCode>
                <c:ptCount val="6"/>
                <c:pt idx="0">
                  <c:v>750000</c:v>
                </c:pt>
                <c:pt idx="1">
                  <c:v>850000</c:v>
                </c:pt>
                <c:pt idx="2">
                  <c:v>1350000</c:v>
                </c:pt>
                <c:pt idx="3">
                  <c:v>800000</c:v>
                </c:pt>
                <c:pt idx="4">
                  <c:v>930000</c:v>
                </c:pt>
                <c:pt idx="5">
                  <c:v>900000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A6-461E-905C-945B750AE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316992"/>
        <c:axId val="473321984"/>
      </c:lineChart>
      <c:catAx>
        <c:axId val="213559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135594400"/>
        <c:crosses val="autoZero"/>
        <c:auto val="1"/>
        <c:lblAlgn val="ctr"/>
        <c:lblOffset val="100"/>
        <c:noMultiLvlLbl val="0"/>
      </c:catAx>
      <c:valAx>
        <c:axId val="213559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평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135591904"/>
        <c:crosses val="autoZero"/>
        <c:crossBetween val="between"/>
      </c:valAx>
      <c:valAx>
        <c:axId val="473321984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73316992"/>
        <c:crosses val="max"/>
        <c:crossBetween val="between"/>
        <c:majorUnit val="300000"/>
      </c:valAx>
      <c:catAx>
        <c:axId val="4733169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33219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107042</xdr:rowOff>
    </xdr:from>
    <xdr:to>
      <xdr:col>6</xdr:col>
      <xdr:colOff>580571</xdr:colOff>
      <xdr:row>2</xdr:row>
      <xdr:rowOff>208642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21781908-A109-4147-87F2-3D3AA8C8DCD2}"/>
            </a:ext>
          </a:extLst>
        </xdr:cNvPr>
        <xdr:cNvSpPr/>
      </xdr:nvSpPr>
      <xdr:spPr>
        <a:xfrm>
          <a:off x="121920" y="107042"/>
          <a:ext cx="5083991" cy="66548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한라오피스텔 임대관리 현황</a:t>
          </a:r>
        </a:p>
      </xdr:txBody>
    </xdr:sp>
    <xdr:clientData/>
  </xdr:twoCellAnchor>
  <xdr:twoCellAnchor>
    <xdr:from>
      <xdr:col>7</xdr:col>
      <xdr:colOff>0</xdr:colOff>
      <xdr:row>0</xdr:row>
      <xdr:rowOff>72569</xdr:rowOff>
    </xdr:from>
    <xdr:to>
      <xdr:col>10</xdr:col>
      <xdr:colOff>0</xdr:colOff>
      <xdr:row>2</xdr:row>
      <xdr:rowOff>231319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B4BA46C4-7217-4C90-978D-EBB3310F8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8320" y="72569"/>
          <a:ext cx="2712720" cy="72263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4DCB43D-D920-48B6-A16D-DD71EFB659B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0.5266</cdr:x>
      <cdr:y>0.16938</cdr:y>
    </cdr:from>
    <cdr:to>
      <cdr:x>0.67872</cdr:x>
      <cdr:y>0.25896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CD6A8002-BB56-4FA8-83BA-62886330004F}"/>
            </a:ext>
          </a:extLst>
        </cdr:cNvPr>
        <cdr:cNvSpPr/>
      </cdr:nvSpPr>
      <cdr:spPr>
        <a:xfrm xmlns:a="http://schemas.openxmlformats.org/drawingml/2006/main">
          <a:off x="4898571" y="1029195"/>
          <a:ext cx="1415143" cy="544286"/>
        </a:xfrm>
        <a:prstGeom xmlns:a="http://schemas.openxmlformats.org/drawingml/2006/main" prst="wedgeRoundRectCallout">
          <a:avLst>
            <a:gd name="adj1" fmla="val 46427"/>
            <a:gd name="adj2" fmla="val 91894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가장 빠른 계약일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7"/>
  <sheetViews>
    <sheetView tabSelected="1" zoomScale="115" zoomScaleNormal="115" workbookViewId="0">
      <selection activeCell="C21" sqref="C21"/>
    </sheetView>
  </sheetViews>
  <sheetFormatPr defaultColWidth="9" defaultRowHeight="13.5" x14ac:dyDescent="0.3"/>
  <cols>
    <col min="1" max="1" width="1.75" style="1" customWidth="1"/>
    <col min="2" max="2" width="11.25" style="1" customWidth="1"/>
    <col min="3" max="5" width="11.5" style="1" customWidth="1"/>
    <col min="6" max="6" width="13.375" style="39" customWidth="1"/>
    <col min="7" max="8" width="12.875" style="1" customWidth="1"/>
    <col min="9" max="9" width="11.25" style="1" customWidth="1"/>
    <col min="10" max="10" width="11.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2.1" customHeight="1" thickBot="1" x14ac:dyDescent="0.35">
      <c r="B4" s="6" t="s">
        <v>0</v>
      </c>
      <c r="C4" s="7" t="s">
        <v>1</v>
      </c>
      <c r="D4" s="7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7" t="s">
        <v>41</v>
      </c>
      <c r="J4" s="9" t="s">
        <v>7</v>
      </c>
    </row>
    <row r="5" spans="2:10" ht="17.25" customHeight="1" x14ac:dyDescent="0.3">
      <c r="B5" s="10" t="s">
        <v>9</v>
      </c>
      <c r="C5" s="11" t="s">
        <v>17</v>
      </c>
      <c r="D5" s="47">
        <v>27</v>
      </c>
      <c r="E5" s="23" t="s">
        <v>25</v>
      </c>
      <c r="F5" s="43">
        <v>45910</v>
      </c>
      <c r="G5" s="51">
        <v>10000000</v>
      </c>
      <c r="H5" s="51">
        <v>750000</v>
      </c>
      <c r="I5" s="13">
        <f t="shared" ref="I5:I12" si="0">_xlfn.RANK.EQ(H5,$H$5:$H$12)</f>
        <v>6</v>
      </c>
      <c r="J5" s="15" t="str">
        <f>CHOOSE(RIGHT(B5,1),"주거","사무실","상가")</f>
        <v>사무실</v>
      </c>
    </row>
    <row r="6" spans="2:10" ht="17.25" customHeight="1" x14ac:dyDescent="0.3">
      <c r="B6" s="2" t="s">
        <v>10</v>
      </c>
      <c r="C6" s="19" t="s">
        <v>18</v>
      </c>
      <c r="D6" s="48">
        <v>35</v>
      </c>
      <c r="E6" s="24" t="s">
        <v>26</v>
      </c>
      <c r="F6" s="44">
        <v>45930</v>
      </c>
      <c r="G6" s="52">
        <v>10000000</v>
      </c>
      <c r="H6" s="52">
        <v>850000</v>
      </c>
      <c r="I6" s="14">
        <f t="shared" si="0"/>
        <v>4</v>
      </c>
      <c r="J6" s="16" t="str">
        <f t="shared" ref="J6:J12" si="1">CHOOSE(RIGHT(B6,1),"주거","사무실","상가")</f>
        <v>주거</v>
      </c>
    </row>
    <row r="7" spans="2:10" ht="17.25" customHeight="1" x14ac:dyDescent="0.3">
      <c r="B7" s="2" t="s">
        <v>11</v>
      </c>
      <c r="C7" s="19" t="s">
        <v>19</v>
      </c>
      <c r="D7" s="48">
        <v>55</v>
      </c>
      <c r="E7" s="24" t="s">
        <v>25</v>
      </c>
      <c r="F7" s="44">
        <v>45899</v>
      </c>
      <c r="G7" s="52">
        <v>20000000</v>
      </c>
      <c r="H7" s="52">
        <v>1350000</v>
      </c>
      <c r="I7" s="14">
        <f t="shared" si="0"/>
        <v>1</v>
      </c>
      <c r="J7" s="16" t="str">
        <f t="shared" si="1"/>
        <v>상가</v>
      </c>
    </row>
    <row r="8" spans="2:10" ht="17.25" customHeight="1" x14ac:dyDescent="0.3">
      <c r="B8" s="2" t="s">
        <v>12</v>
      </c>
      <c r="C8" s="19" t="s">
        <v>20</v>
      </c>
      <c r="D8" s="48">
        <v>20</v>
      </c>
      <c r="E8" s="24" t="s">
        <v>27</v>
      </c>
      <c r="F8" s="44">
        <v>45920</v>
      </c>
      <c r="G8" s="52">
        <v>5000000</v>
      </c>
      <c r="H8" s="52">
        <v>730000</v>
      </c>
      <c r="I8" s="14">
        <f t="shared" si="0"/>
        <v>7</v>
      </c>
      <c r="J8" s="16" t="str">
        <f t="shared" si="1"/>
        <v>사무실</v>
      </c>
    </row>
    <row r="9" spans="2:10" ht="17.25" customHeight="1" x14ac:dyDescent="0.3">
      <c r="B9" s="2" t="s">
        <v>13</v>
      </c>
      <c r="C9" s="19" t="s">
        <v>21</v>
      </c>
      <c r="D9" s="48">
        <v>27</v>
      </c>
      <c r="E9" s="24" t="s">
        <v>25</v>
      </c>
      <c r="F9" s="44">
        <v>45931</v>
      </c>
      <c r="G9" s="52">
        <v>5000000</v>
      </c>
      <c r="H9" s="52">
        <v>800000</v>
      </c>
      <c r="I9" s="14">
        <f t="shared" si="0"/>
        <v>5</v>
      </c>
      <c r="J9" s="16" t="str">
        <f t="shared" si="1"/>
        <v>주거</v>
      </c>
    </row>
    <row r="10" spans="2:10" ht="17.25" customHeight="1" x14ac:dyDescent="0.3">
      <c r="B10" s="2" t="s">
        <v>14</v>
      </c>
      <c r="C10" s="19" t="s">
        <v>22</v>
      </c>
      <c r="D10" s="48">
        <v>43</v>
      </c>
      <c r="E10" s="24" t="s">
        <v>26</v>
      </c>
      <c r="F10" s="44">
        <v>45889</v>
      </c>
      <c r="G10" s="52">
        <v>15000000</v>
      </c>
      <c r="H10" s="52">
        <v>930000</v>
      </c>
      <c r="I10" s="14">
        <f t="shared" si="0"/>
        <v>2</v>
      </c>
      <c r="J10" s="16" t="str">
        <f t="shared" si="1"/>
        <v>상가</v>
      </c>
    </row>
    <row r="11" spans="2:10" ht="17.25" customHeight="1" x14ac:dyDescent="0.3">
      <c r="B11" s="2" t="s">
        <v>15</v>
      </c>
      <c r="C11" s="19" t="s">
        <v>23</v>
      </c>
      <c r="D11" s="48">
        <v>35</v>
      </c>
      <c r="E11" s="24" t="s">
        <v>26</v>
      </c>
      <c r="F11" s="44">
        <v>45940</v>
      </c>
      <c r="G11" s="52">
        <v>5000000</v>
      </c>
      <c r="H11" s="52">
        <v>900000</v>
      </c>
      <c r="I11" s="14">
        <f t="shared" si="0"/>
        <v>3</v>
      </c>
      <c r="J11" s="16" t="str">
        <f t="shared" si="1"/>
        <v>사무실</v>
      </c>
    </row>
    <row r="12" spans="2:10" ht="17.25" customHeight="1" thickBot="1" x14ac:dyDescent="0.35">
      <c r="B12" s="12" t="s">
        <v>28</v>
      </c>
      <c r="C12" s="4" t="s">
        <v>24</v>
      </c>
      <c r="D12" s="49">
        <v>20</v>
      </c>
      <c r="E12" s="25" t="s">
        <v>27</v>
      </c>
      <c r="F12" s="45">
        <v>45901</v>
      </c>
      <c r="G12" s="53">
        <v>10000000</v>
      </c>
      <c r="H12" s="53">
        <v>650000</v>
      </c>
      <c r="I12" s="17">
        <f t="shared" si="0"/>
        <v>8</v>
      </c>
      <c r="J12" s="18" t="str">
        <f t="shared" si="1"/>
        <v>사무실</v>
      </c>
    </row>
    <row r="13" spans="2:10" ht="17.100000000000001" customHeight="1" x14ac:dyDescent="0.3">
      <c r="B13" s="58" t="s">
        <v>8</v>
      </c>
      <c r="C13" s="59"/>
      <c r="D13" s="60"/>
      <c r="E13" s="46" t="str">
        <f>COUNTIF(크기,"&gt;=35")&amp;"개"</f>
        <v>4개</v>
      </c>
      <c r="F13" s="61"/>
      <c r="G13" s="63" t="s">
        <v>40</v>
      </c>
      <c r="H13" s="59"/>
      <c r="I13" s="60"/>
      <c r="J13" s="50">
        <f>MAX(H5:H12)</f>
        <v>1350000</v>
      </c>
    </row>
    <row r="14" spans="2:10" ht="27.75" thickBot="1" x14ac:dyDescent="0.35">
      <c r="B14" s="64" t="s">
        <v>42</v>
      </c>
      <c r="C14" s="65"/>
      <c r="D14" s="66"/>
      <c r="E14" s="54">
        <f>ROUND(DAVERAGE(B4:H12,7,E4:E5),-3)</f>
        <v>967000</v>
      </c>
      <c r="F14" s="62"/>
      <c r="G14" s="3" t="s">
        <v>1</v>
      </c>
      <c r="H14" s="4" t="s">
        <v>16</v>
      </c>
      <c r="I14" s="5" t="s">
        <v>6</v>
      </c>
      <c r="J14" s="32">
        <f>VLOOKUP(H14,C5:H12,6,FALSE)</f>
        <v>750000</v>
      </c>
    </row>
    <row r="26" spans="7:7" x14ac:dyDescent="0.3">
      <c r="G26" s="42"/>
    </row>
    <row r="27" spans="7:7" x14ac:dyDescent="0.3">
      <c r="G27" s="41"/>
    </row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$G5&gt;=15000000</formula>
    </cfRule>
  </conditionalFormatting>
  <dataValidations disablePrompts="1"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workbookViewId="0">
      <selection activeCell="E7" sqref="E7"/>
    </sheetView>
  </sheetViews>
  <sheetFormatPr defaultColWidth="8.75" defaultRowHeight="16.899999999999999" customHeight="1" x14ac:dyDescent="0.3"/>
  <cols>
    <col min="1" max="1" width="1.75" style="1" customWidth="1"/>
    <col min="2" max="2" width="11.25" style="1" customWidth="1"/>
    <col min="3" max="3" width="14.125" style="1" bestFit="1" customWidth="1"/>
    <col min="4" max="5" width="11.5" style="1" customWidth="1"/>
    <col min="6" max="6" width="13.375" style="1" customWidth="1"/>
    <col min="7" max="8" width="12.875" style="1" customWidth="1"/>
    <col min="9" max="16384" width="8.75" style="1"/>
  </cols>
  <sheetData>
    <row r="1" spans="2:8" ht="16.899999999999999" customHeight="1" thickBot="1" x14ac:dyDescent="0.35"/>
    <row r="2" spans="2:8" ht="34.5" customHeight="1" thickBot="1" x14ac:dyDescent="0.35">
      <c r="B2" s="6" t="s">
        <v>0</v>
      </c>
      <c r="C2" s="7" t="s">
        <v>1</v>
      </c>
      <c r="D2" s="7" t="s">
        <v>2</v>
      </c>
      <c r="E2" s="8" t="s">
        <v>3</v>
      </c>
      <c r="F2" s="8" t="s">
        <v>4</v>
      </c>
      <c r="G2" s="8" t="s">
        <v>5</v>
      </c>
      <c r="H2" s="33" t="s">
        <v>6</v>
      </c>
    </row>
    <row r="3" spans="2:8" ht="16.899999999999999" customHeight="1" x14ac:dyDescent="0.3">
      <c r="B3" s="10" t="s">
        <v>9</v>
      </c>
      <c r="C3" s="11" t="s">
        <v>17</v>
      </c>
      <c r="D3" s="29">
        <v>27</v>
      </c>
      <c r="E3" s="23" t="s">
        <v>25</v>
      </c>
      <c r="F3" s="26">
        <v>45910</v>
      </c>
      <c r="G3" s="20">
        <v>10000000</v>
      </c>
      <c r="H3" s="34">
        <v>830000</v>
      </c>
    </row>
    <row r="4" spans="2:8" ht="16.899999999999999" customHeight="1" x14ac:dyDescent="0.3">
      <c r="B4" s="2" t="s">
        <v>10</v>
      </c>
      <c r="C4" s="19" t="s">
        <v>18</v>
      </c>
      <c r="D4" s="30">
        <v>35</v>
      </c>
      <c r="E4" s="24" t="s">
        <v>26</v>
      </c>
      <c r="F4" s="27">
        <v>45930</v>
      </c>
      <c r="G4" s="21">
        <v>10000000</v>
      </c>
      <c r="H4" s="35">
        <v>850000</v>
      </c>
    </row>
    <row r="5" spans="2:8" ht="16.899999999999999" customHeight="1" x14ac:dyDescent="0.3">
      <c r="B5" s="2" t="s">
        <v>11</v>
      </c>
      <c r="C5" s="19" t="s">
        <v>19</v>
      </c>
      <c r="D5" s="30">
        <v>55</v>
      </c>
      <c r="E5" s="24" t="s">
        <v>25</v>
      </c>
      <c r="F5" s="27">
        <v>45899</v>
      </c>
      <c r="G5" s="21">
        <v>20000000</v>
      </c>
      <c r="H5" s="35">
        <v>1350000</v>
      </c>
    </row>
    <row r="6" spans="2:8" ht="16.899999999999999" customHeight="1" x14ac:dyDescent="0.3">
      <c r="B6" s="2" t="s">
        <v>12</v>
      </c>
      <c r="C6" s="19" t="s">
        <v>20</v>
      </c>
      <c r="D6" s="30">
        <v>20</v>
      </c>
      <c r="E6" s="24" t="s">
        <v>27</v>
      </c>
      <c r="F6" s="27">
        <v>45920</v>
      </c>
      <c r="G6" s="21">
        <v>5000000</v>
      </c>
      <c r="H6" s="35">
        <v>730000</v>
      </c>
    </row>
    <row r="7" spans="2:8" ht="16.899999999999999" customHeight="1" x14ac:dyDescent="0.3">
      <c r="B7" s="2" t="s">
        <v>13</v>
      </c>
      <c r="C7" s="19" t="s">
        <v>21</v>
      </c>
      <c r="D7" s="30">
        <v>27</v>
      </c>
      <c r="E7" s="24" t="s">
        <v>25</v>
      </c>
      <c r="F7" s="27">
        <v>45931</v>
      </c>
      <c r="G7" s="21">
        <v>5000000</v>
      </c>
      <c r="H7" s="35">
        <v>800000</v>
      </c>
    </row>
    <row r="8" spans="2:8" ht="16.899999999999999" customHeight="1" x14ac:dyDescent="0.3">
      <c r="B8" s="2" t="s">
        <v>14</v>
      </c>
      <c r="C8" s="19" t="s">
        <v>22</v>
      </c>
      <c r="D8" s="30">
        <v>43</v>
      </c>
      <c r="E8" s="24" t="s">
        <v>26</v>
      </c>
      <c r="F8" s="27">
        <v>45889</v>
      </c>
      <c r="G8" s="21">
        <v>15000000</v>
      </c>
      <c r="H8" s="35">
        <v>930000</v>
      </c>
    </row>
    <row r="9" spans="2:8" ht="16.899999999999999" customHeight="1" x14ac:dyDescent="0.3">
      <c r="B9" s="2" t="s">
        <v>15</v>
      </c>
      <c r="C9" s="19" t="s">
        <v>23</v>
      </c>
      <c r="D9" s="30">
        <v>35</v>
      </c>
      <c r="E9" s="24" t="s">
        <v>26</v>
      </c>
      <c r="F9" s="27">
        <v>45940</v>
      </c>
      <c r="G9" s="21">
        <v>5000000</v>
      </c>
      <c r="H9" s="35">
        <v>900000</v>
      </c>
    </row>
    <row r="10" spans="2:8" ht="16.899999999999999" customHeight="1" thickBot="1" x14ac:dyDescent="0.35">
      <c r="B10" s="12" t="s">
        <v>28</v>
      </c>
      <c r="C10" s="4" t="s">
        <v>24</v>
      </c>
      <c r="D10" s="31">
        <v>20</v>
      </c>
      <c r="E10" s="25" t="s">
        <v>27</v>
      </c>
      <c r="F10" s="28">
        <v>45901</v>
      </c>
      <c r="G10" s="22">
        <v>10000000</v>
      </c>
      <c r="H10" s="36">
        <v>650000</v>
      </c>
    </row>
    <row r="11" spans="2:8" ht="16.899999999999999" customHeight="1" thickBot="1" x14ac:dyDescent="0.35">
      <c r="B11" s="67" t="s">
        <v>29</v>
      </c>
      <c r="C11" s="68"/>
      <c r="D11" s="68"/>
      <c r="E11" s="68"/>
      <c r="F11" s="68"/>
      <c r="G11" s="69"/>
      <c r="H11" s="37">
        <f>AVERAGE(H3:H10)</f>
        <v>880000</v>
      </c>
    </row>
    <row r="13" spans="2:8" ht="16.899999999999999" customHeight="1" thickBot="1" x14ac:dyDescent="0.35"/>
    <row r="14" spans="2:8" ht="25.5" customHeight="1" x14ac:dyDescent="0.3">
      <c r="B14" s="8" t="s">
        <v>3</v>
      </c>
      <c r="C14" s="33" t="s">
        <v>4</v>
      </c>
    </row>
    <row r="15" spans="2:8" ht="16.899999999999999" customHeight="1" x14ac:dyDescent="0.3">
      <c r="B15" s="1" t="s">
        <v>31</v>
      </c>
      <c r="C15" s="1" t="s">
        <v>30</v>
      </c>
    </row>
    <row r="17" spans="2:5" ht="16.899999999999999" customHeight="1" thickBot="1" x14ac:dyDescent="0.35"/>
    <row r="18" spans="2:5" ht="27" customHeight="1" x14ac:dyDescent="0.3">
      <c r="B18" s="7" t="s">
        <v>1</v>
      </c>
      <c r="C18" s="7" t="s">
        <v>2</v>
      </c>
      <c r="D18" s="8" t="s">
        <v>3</v>
      </c>
      <c r="E18" s="33" t="s">
        <v>6</v>
      </c>
    </row>
    <row r="19" spans="2:5" ht="16.899999999999999" customHeight="1" x14ac:dyDescent="0.3">
      <c r="B19" s="19" t="s">
        <v>18</v>
      </c>
      <c r="C19" s="30">
        <v>35</v>
      </c>
      <c r="D19" s="24" t="s">
        <v>26</v>
      </c>
      <c r="E19" s="35">
        <v>850000</v>
      </c>
    </row>
    <row r="20" spans="2:5" ht="16.899999999999999" customHeight="1" x14ac:dyDescent="0.3">
      <c r="B20" s="19" t="s">
        <v>21</v>
      </c>
      <c r="C20" s="30">
        <v>27</v>
      </c>
      <c r="D20" s="24" t="s">
        <v>25</v>
      </c>
      <c r="E20" s="35">
        <v>800000</v>
      </c>
    </row>
    <row r="21" spans="2:5" ht="16.899999999999999" customHeight="1" x14ac:dyDescent="0.3">
      <c r="B21" s="19" t="s">
        <v>23</v>
      </c>
      <c r="C21" s="30">
        <v>35</v>
      </c>
      <c r="D21" s="24" t="s">
        <v>26</v>
      </c>
      <c r="E21" s="35">
        <v>900000</v>
      </c>
    </row>
  </sheetData>
  <mergeCells count="1">
    <mergeCell ref="B11:G11"/>
  </mergeCells>
  <phoneticPr fontId="2" type="noConversion"/>
  <conditionalFormatting sqref="B3:H10">
    <cfRule type="expression" dxfId="1" priority="1">
      <formula>$G3&gt;=15000000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howOutlineSymbols="0"/>
  </sheetPr>
  <dimension ref="B1:H18"/>
  <sheetViews>
    <sheetView showOutlineSymbols="0" zoomScale="115" zoomScaleNormal="115" workbookViewId="0">
      <selection activeCell="D20" sqref="D20"/>
    </sheetView>
  </sheetViews>
  <sheetFormatPr defaultColWidth="8.75" defaultRowHeight="16.899999999999999" customHeight="1" outlineLevelRow="3" x14ac:dyDescent="0.3"/>
  <cols>
    <col min="1" max="1" width="1.75" style="1" customWidth="1"/>
    <col min="2" max="2" width="11.25" style="1" customWidth="1"/>
    <col min="3" max="4" width="11.5" style="1" customWidth="1"/>
    <col min="5" max="5" width="11.75" style="1" bestFit="1" customWidth="1"/>
    <col min="6" max="6" width="13.375" style="1" customWidth="1"/>
    <col min="7" max="8" width="12.875" style="1" customWidth="1"/>
    <col min="9" max="16384" width="8.75" style="1"/>
  </cols>
  <sheetData>
    <row r="1" spans="2:8" ht="16.899999999999999" customHeight="1" thickBot="1" x14ac:dyDescent="0.35"/>
    <row r="2" spans="2:8" ht="27.75" thickBot="1" x14ac:dyDescent="0.35">
      <c r="B2" s="6" t="s">
        <v>0</v>
      </c>
      <c r="C2" s="7" t="s">
        <v>1</v>
      </c>
      <c r="D2" s="7" t="s">
        <v>2</v>
      </c>
      <c r="E2" s="8" t="s">
        <v>3</v>
      </c>
      <c r="F2" s="8" t="s">
        <v>4</v>
      </c>
      <c r="G2" s="8" t="s">
        <v>5</v>
      </c>
      <c r="H2" s="8" t="s">
        <v>6</v>
      </c>
    </row>
    <row r="3" spans="2:8" ht="16.899999999999999" customHeight="1" outlineLevel="3" x14ac:dyDescent="0.3">
      <c r="B3" s="10" t="s">
        <v>10</v>
      </c>
      <c r="C3" s="11" t="s">
        <v>18</v>
      </c>
      <c r="D3" s="47">
        <v>35</v>
      </c>
      <c r="E3" s="23" t="s">
        <v>26</v>
      </c>
      <c r="F3" s="43">
        <v>45930</v>
      </c>
      <c r="G3" s="51">
        <v>10000000</v>
      </c>
      <c r="H3" s="51">
        <v>850000</v>
      </c>
    </row>
    <row r="4" spans="2:8" ht="16.899999999999999" customHeight="1" outlineLevel="3" x14ac:dyDescent="0.3">
      <c r="B4" s="2" t="s">
        <v>14</v>
      </c>
      <c r="C4" s="19" t="s">
        <v>22</v>
      </c>
      <c r="D4" s="48">
        <v>43</v>
      </c>
      <c r="E4" s="24" t="s">
        <v>26</v>
      </c>
      <c r="F4" s="44">
        <v>45889</v>
      </c>
      <c r="G4" s="52">
        <v>15000000</v>
      </c>
      <c r="H4" s="52">
        <v>930000</v>
      </c>
    </row>
    <row r="5" spans="2:8" ht="16.899999999999999" customHeight="1" outlineLevel="3" x14ac:dyDescent="0.3">
      <c r="B5" s="2" t="s">
        <v>15</v>
      </c>
      <c r="C5" s="19" t="s">
        <v>23</v>
      </c>
      <c r="D5" s="48">
        <v>35</v>
      </c>
      <c r="E5" s="24" t="s">
        <v>26</v>
      </c>
      <c r="F5" s="44">
        <v>45940</v>
      </c>
      <c r="G5" s="52">
        <v>5000000</v>
      </c>
      <c r="H5" s="52">
        <v>900000</v>
      </c>
    </row>
    <row r="6" spans="2:8" ht="16.899999999999999" customHeight="1" outlineLevel="2" x14ac:dyDescent="0.3">
      <c r="B6" s="2"/>
      <c r="C6" s="19"/>
      <c r="D6" s="48"/>
      <c r="E6" s="38" t="s">
        <v>36</v>
      </c>
      <c r="F6" s="44"/>
      <c r="G6" s="52"/>
      <c r="H6" s="52">
        <f>SUBTOTAL(1,H3:H5)</f>
        <v>893333.33333333337</v>
      </c>
    </row>
    <row r="7" spans="2:8" ht="16.899999999999999" customHeight="1" outlineLevel="1" x14ac:dyDescent="0.3">
      <c r="B7" s="2"/>
      <c r="C7" s="19">
        <f>SUBTOTAL(3,C3:C5)</f>
        <v>3</v>
      </c>
      <c r="D7" s="48"/>
      <c r="E7" s="38" t="s">
        <v>32</v>
      </c>
      <c r="F7" s="44"/>
      <c r="G7" s="52"/>
      <c r="H7" s="52"/>
    </row>
    <row r="8" spans="2:8" ht="16.899999999999999" customHeight="1" outlineLevel="3" x14ac:dyDescent="0.3">
      <c r="B8" s="2" t="s">
        <v>9</v>
      </c>
      <c r="C8" s="19" t="s">
        <v>17</v>
      </c>
      <c r="D8" s="48">
        <v>27</v>
      </c>
      <c r="E8" s="24" t="s">
        <v>25</v>
      </c>
      <c r="F8" s="44">
        <v>45910</v>
      </c>
      <c r="G8" s="52">
        <v>10000000</v>
      </c>
      <c r="H8" s="52">
        <v>750000</v>
      </c>
    </row>
    <row r="9" spans="2:8" ht="16.899999999999999" customHeight="1" outlineLevel="3" x14ac:dyDescent="0.3">
      <c r="B9" s="2" t="s">
        <v>11</v>
      </c>
      <c r="C9" s="19" t="s">
        <v>19</v>
      </c>
      <c r="D9" s="48">
        <v>55</v>
      </c>
      <c r="E9" s="24" t="s">
        <v>25</v>
      </c>
      <c r="F9" s="44">
        <v>45899</v>
      </c>
      <c r="G9" s="52">
        <v>20000000</v>
      </c>
      <c r="H9" s="52">
        <v>1350000</v>
      </c>
    </row>
    <row r="10" spans="2:8" ht="16.899999999999999" customHeight="1" outlineLevel="3" x14ac:dyDescent="0.3">
      <c r="B10" s="2" t="s">
        <v>13</v>
      </c>
      <c r="C10" s="19" t="s">
        <v>21</v>
      </c>
      <c r="D10" s="48">
        <v>27</v>
      </c>
      <c r="E10" s="24" t="s">
        <v>25</v>
      </c>
      <c r="F10" s="44">
        <v>45931</v>
      </c>
      <c r="G10" s="52">
        <v>5000000</v>
      </c>
      <c r="H10" s="52">
        <v>800000</v>
      </c>
    </row>
    <row r="11" spans="2:8" ht="16.899999999999999" customHeight="1" outlineLevel="2" x14ac:dyDescent="0.3">
      <c r="B11" s="2"/>
      <c r="C11" s="19"/>
      <c r="D11" s="48"/>
      <c r="E11" s="38" t="s">
        <v>37</v>
      </c>
      <c r="F11" s="44"/>
      <c r="G11" s="52"/>
      <c r="H11" s="52">
        <f>SUBTOTAL(1,H8:H10)</f>
        <v>966666.66666666663</v>
      </c>
    </row>
    <row r="12" spans="2:8" ht="16.899999999999999" customHeight="1" outlineLevel="1" x14ac:dyDescent="0.3">
      <c r="B12" s="2"/>
      <c r="C12" s="19">
        <f>SUBTOTAL(3,C8:C10)</f>
        <v>3</v>
      </c>
      <c r="D12" s="48"/>
      <c r="E12" s="38" t="s">
        <v>33</v>
      </c>
      <c r="F12" s="44"/>
      <c r="G12" s="52"/>
      <c r="H12" s="52"/>
    </row>
    <row r="13" spans="2:8" ht="16.899999999999999" customHeight="1" outlineLevel="3" x14ac:dyDescent="0.3">
      <c r="B13" s="2" t="s">
        <v>12</v>
      </c>
      <c r="C13" s="19" t="s">
        <v>20</v>
      </c>
      <c r="D13" s="48">
        <v>20</v>
      </c>
      <c r="E13" s="24" t="s">
        <v>27</v>
      </c>
      <c r="F13" s="44">
        <v>45920</v>
      </c>
      <c r="G13" s="52">
        <v>5000000</v>
      </c>
      <c r="H13" s="52">
        <v>730000</v>
      </c>
    </row>
    <row r="14" spans="2:8" ht="16.899999999999999" customHeight="1" outlineLevel="3" thickBot="1" x14ac:dyDescent="0.35">
      <c r="B14" s="12" t="s">
        <v>28</v>
      </c>
      <c r="C14" s="4" t="s">
        <v>24</v>
      </c>
      <c r="D14" s="49">
        <v>20</v>
      </c>
      <c r="E14" s="25" t="s">
        <v>27</v>
      </c>
      <c r="F14" s="45">
        <v>45901</v>
      </c>
      <c r="G14" s="53">
        <v>10000000</v>
      </c>
      <c r="H14" s="53">
        <v>650000</v>
      </c>
    </row>
    <row r="15" spans="2:8" ht="16.899999999999999" customHeight="1" outlineLevel="2" x14ac:dyDescent="0.3">
      <c r="B15" s="39"/>
      <c r="C15" s="39"/>
      <c r="D15" s="55"/>
      <c r="E15" s="40" t="s">
        <v>38</v>
      </c>
      <c r="F15" s="56"/>
      <c r="G15" s="57"/>
      <c r="H15" s="57">
        <f>SUBTOTAL(1,H13:H14)</f>
        <v>690000</v>
      </c>
    </row>
    <row r="16" spans="2:8" ht="16.899999999999999" customHeight="1" outlineLevel="1" x14ac:dyDescent="0.3">
      <c r="B16" s="39"/>
      <c r="C16" s="39">
        <f>SUBTOTAL(3,C13:C14)</f>
        <v>2</v>
      </c>
      <c r="D16" s="55"/>
      <c r="E16" s="40" t="s">
        <v>34</v>
      </c>
      <c r="F16" s="56"/>
      <c r="G16" s="57"/>
      <c r="H16" s="57"/>
    </row>
    <row r="17" spans="2:8" ht="16.899999999999999" customHeight="1" x14ac:dyDescent="0.3">
      <c r="B17" s="39"/>
      <c r="C17" s="39"/>
      <c r="D17" s="55"/>
      <c r="E17" s="40" t="s">
        <v>39</v>
      </c>
      <c r="F17" s="56"/>
      <c r="G17" s="57"/>
      <c r="H17" s="57">
        <f>SUBTOTAL(1,H3:H14)</f>
        <v>870000</v>
      </c>
    </row>
    <row r="18" spans="2:8" ht="16.899999999999999" customHeight="1" x14ac:dyDescent="0.3">
      <c r="B18" s="39"/>
      <c r="C18" s="39">
        <f>SUBTOTAL(3,C3:C14)</f>
        <v>8</v>
      </c>
      <c r="D18" s="55"/>
      <c r="E18" s="40" t="s">
        <v>35</v>
      </c>
      <c r="F18" s="56"/>
      <c r="G18" s="57"/>
      <c r="H18" s="57"/>
    </row>
  </sheetData>
  <sortState xmlns:xlrd2="http://schemas.microsoft.com/office/spreadsheetml/2017/richdata2" ref="B3:H14">
    <sortCondition descending="1" ref="E3:E14"/>
  </sortState>
  <phoneticPr fontId="2" type="noConversion"/>
  <conditionalFormatting sqref="B3:H18">
    <cfRule type="expression" dxfId="0" priority="1">
      <formula>$G3&gt;=15000000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크기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2025-07-14T02:15:27Z</dcterms:modified>
</cp:coreProperties>
</file>